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755" windowHeight="11400"/>
  </bookViews>
  <sheets>
    <sheet name="ZŠ PV, ul. Dr. Horáka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2" l="1"/>
  <c r="I18" i="12"/>
  <c r="I10" i="12" s="1"/>
  <c r="I32" i="12" s="1"/>
  <c r="G14" i="12"/>
  <c r="G10" i="12" s="1"/>
  <c r="G11" i="12"/>
  <c r="J10" i="12"/>
  <c r="H10" i="12"/>
  <c r="F10" i="12"/>
  <c r="E10" i="12"/>
  <c r="E32" i="12" s="1"/>
  <c r="G8" i="12"/>
  <c r="J5" i="12"/>
  <c r="J32" i="12" s="1"/>
  <c r="I5" i="12"/>
  <c r="H5" i="12"/>
  <c r="H32" i="12" s="1"/>
  <c r="G5" i="12"/>
  <c r="F5" i="12"/>
  <c r="F32" i="12" s="1"/>
  <c r="E5" i="12"/>
  <c r="G32" i="12" l="1"/>
</calcChain>
</file>

<file path=xl/comments1.xml><?xml version="1.0" encoding="utf-8"?>
<comments xmlns="http://schemas.openxmlformats.org/spreadsheetml/2006/main">
  <authors>
    <author>Uživatel systému Windows</author>
  </authors>
  <commentList>
    <comment ref="I18" authorId="0" shapeId="0">
      <text>
        <r>
          <rPr>
            <b/>
            <sz val="9"/>
            <color indexed="81"/>
            <rFont val="Tahoma"/>
            <family val="2"/>
            <charset val="238"/>
          </rPr>
          <t>Uživatel systému Windows:</t>
        </r>
        <r>
          <rPr>
            <sz val="9"/>
            <color indexed="81"/>
            <rFont val="Tahoma"/>
            <family val="2"/>
            <charset val="238"/>
          </rPr>
          <t xml:space="preserve">
1280(ped)
420mzdy(řidič+strojník+úklid)
115kroužky</t>
        </r>
      </text>
    </comment>
  </commentList>
</comments>
</file>

<file path=xl/sharedStrings.xml><?xml version="1.0" encoding="utf-8"?>
<sst xmlns="http://schemas.openxmlformats.org/spreadsheetml/2006/main" count="150" uniqueCount="116">
  <si>
    <t>Poř.</t>
  </si>
  <si>
    <t>Měrná</t>
  </si>
  <si>
    <t>Rozpočet 2020</t>
  </si>
  <si>
    <t>Skutečný rozpočet 2020</t>
  </si>
  <si>
    <t>Návrh rozpočtu 2021</t>
  </si>
  <si>
    <t>číslo</t>
  </si>
  <si>
    <t>Ukazatel</t>
  </si>
  <si>
    <t>jednotka</t>
  </si>
  <si>
    <t>HČ</t>
  </si>
  <si>
    <t>DČ</t>
  </si>
  <si>
    <t>Poznámka</t>
  </si>
  <si>
    <t>1.</t>
  </si>
  <si>
    <t>Výnosy celkem</t>
  </si>
  <si>
    <t>Kč</t>
  </si>
  <si>
    <t>2.</t>
  </si>
  <si>
    <t>60X až 64X - Výnosy z činnosti</t>
  </si>
  <si>
    <t>3.</t>
  </si>
  <si>
    <t>66X - Finanční výnosy</t>
  </si>
  <si>
    <t>4.</t>
  </si>
  <si>
    <t>67X - Výnosy z transferů</t>
  </si>
  <si>
    <t>5.</t>
  </si>
  <si>
    <t>Příspěvek na investice</t>
  </si>
  <si>
    <t>6.</t>
  </si>
  <si>
    <t>Náklady celkem</t>
  </si>
  <si>
    <t>7.</t>
  </si>
  <si>
    <t>501 - Spotřeba materiálu</t>
  </si>
  <si>
    <t>8.</t>
  </si>
  <si>
    <t>502 - Spotřeba energie</t>
  </si>
  <si>
    <t>9.</t>
  </si>
  <si>
    <t>50X - Jiné spotřebované nákupy</t>
  </si>
  <si>
    <t>10.</t>
  </si>
  <si>
    <t>511 - Opravy a udržování</t>
  </si>
  <si>
    <t>11.</t>
  </si>
  <si>
    <t>512 - Cestovné</t>
  </si>
  <si>
    <t>12.</t>
  </si>
  <si>
    <t>513 - Náklady na reprezentaci</t>
  </si>
  <si>
    <t>13.</t>
  </si>
  <si>
    <t>518 - Ostatní služby</t>
  </si>
  <si>
    <t>14.</t>
  </si>
  <si>
    <t>521 - Mzdové náklady</t>
  </si>
  <si>
    <t>15.</t>
  </si>
  <si>
    <t>524, 525 - Zákonné a jiné sociální pojištění</t>
  </si>
  <si>
    <t>16.</t>
  </si>
  <si>
    <t>527, 528 - Zákonné a jiné sociální náklady</t>
  </si>
  <si>
    <t>17.</t>
  </si>
  <si>
    <t>53X - Daně a poplatky</t>
  </si>
  <si>
    <t>18.</t>
  </si>
  <si>
    <t>541, 542 - Pokuty, úroky z prodlení a penále</t>
  </si>
  <si>
    <t>19.</t>
  </si>
  <si>
    <t>543 - Dary a jiná bezúplatná předání</t>
  </si>
  <si>
    <t>20.</t>
  </si>
  <si>
    <t>54X - Jiné ostatní náklady</t>
  </si>
  <si>
    <t>21.</t>
  </si>
  <si>
    <t>551 - Odpisy dlouhodobého majetku</t>
  </si>
  <si>
    <t>22.</t>
  </si>
  <si>
    <t>55X - Jiné odpisy, rezervy a opravné položky</t>
  </si>
  <si>
    <t>23.</t>
  </si>
  <si>
    <t>558 - Náklady z drobného dlouhodobého majetku</t>
  </si>
  <si>
    <t>24.</t>
  </si>
  <si>
    <t>549 - Ostatní náklady z činnosti</t>
  </si>
  <si>
    <t>25.</t>
  </si>
  <si>
    <t>56X - Finanční náklady</t>
  </si>
  <si>
    <t>26.</t>
  </si>
  <si>
    <t>57X - Náklady na transfery</t>
  </si>
  <si>
    <t>27.</t>
  </si>
  <si>
    <t>59X - Daň z příjmů</t>
  </si>
  <si>
    <t>28.</t>
  </si>
  <si>
    <t>Výsledek hospodaření</t>
  </si>
  <si>
    <t>29.</t>
  </si>
  <si>
    <t>Průměrná měsíční mzda</t>
  </si>
  <si>
    <t>30.</t>
  </si>
  <si>
    <t>Evid. přepočtený stav pracovníků</t>
  </si>
  <si>
    <t>osob</t>
  </si>
  <si>
    <t>31.</t>
  </si>
  <si>
    <t>Fyzický stav pracovníků</t>
  </si>
  <si>
    <t>Náklady na provoz v nebytových prostorech zřizovatele spravovaných organizací a cena, za kterou je pronájem realizován</t>
  </si>
  <si>
    <t>Nebytový prostor - subjekt</t>
  </si>
  <si>
    <t>Náklady v Kč</t>
  </si>
  <si>
    <t>Cena pronájmu v Kč</t>
  </si>
  <si>
    <t>Náklady na jeden oběd a cena, za kterou je oběd prodáván; dle kategorií strávníků</t>
  </si>
  <si>
    <t>Kategorie strávníků</t>
  </si>
  <si>
    <t>Cena oběda v Kč</t>
  </si>
  <si>
    <t>Základní škola Prostějov, ul. Dr. Horáka 24, IČO 47922516</t>
  </si>
  <si>
    <t>V roce 2019 jsme zapojili IF ve výši 370 tis. Kč, v roce 2020 zapojíme ve výši 350 tis. Kč. Budeme doufat, že výnosy s výuky plavání a s tím související pronájem bazénu bude minimálně ve výši r. 2019.</t>
  </si>
  <si>
    <t xml:space="preserve"> Vzhledem ke spotřebě energií (chybný měřič tepla) a komplikovanosti v oblasti mezd pro učitele plavání potřebujeme výši rozpočtu  ponechat. Zvláštností naší organizace je plavecký bazén, který s sebou nese spoustu souvisejících dalších nákladů (solární panely, úklid, bazénová chemie, veškeré servisy apod.). Náklady na bazéně jsou každý rok vyšší než výnosy (pronájem jiným školám).  Z tohoto důvodu by měl být rozpočet zohledněn.</t>
  </si>
  <si>
    <t>Položka ponížena oproti výsledku r. 2019 cca o 80 tis. Kč.</t>
  </si>
  <si>
    <t>Položka navýšena z důvodu chybného měřiče tepla. Je na maximálně minimální úrovni!</t>
  </si>
  <si>
    <t>Vznik nové položky na základě kontroly zřizovatele (čipy SU504).</t>
  </si>
  <si>
    <t>Oproti r. 2019 nám chybí v položce 300 tis. Kč (zapojení IF max. do výše zůstatku IF cca 200-250 tis. Kč).</t>
  </si>
  <si>
    <t>Nejvíce pravidelných opakujících se položek (revize 180 tis. Kč, SW a licence 100 tis. Kč, likvidace odpadu 93 tis. Kč, pronájem bazénu lázně 70 tis. Kč, správce hřiště 67 tis. Kč, dále nezbytné poradenství, školení, servisy na bazénu a rozbory vody, deratizace, internet a telefony 160 tis. Kč. Položka ponížena dle roku 2019 o 50 tis. Kč.</t>
  </si>
  <si>
    <t>Položka je pohyblivá a závisí na počtu odučených hodin na bazéně. Avizováno zvýšení tarifů pedagogů o 9% od 1.1.2021.</t>
  </si>
  <si>
    <t>Položka odpovídá nyní aktuální situaci.</t>
  </si>
  <si>
    <t>Položka ponížena oproti výsledku r. 2019 cca o 144 tis. Kč</t>
  </si>
  <si>
    <t>Položka obsahuje odvod za nesplnění povinnosti ZTP, pojištění a technické zhodnocení. Je na minimu.</t>
  </si>
  <si>
    <t>Pronájem velké tělocvičny (1 h)</t>
  </si>
  <si>
    <t>Pronájem malé tělocvičny (1 h)</t>
  </si>
  <si>
    <t>Pronájem malé tělocvičny - stěna (1 h)</t>
  </si>
  <si>
    <t>Pronájem malé tělocvičny - stěna HO Adrenalin (1 h)</t>
  </si>
  <si>
    <t>Pronájem bazénu (1 h)</t>
  </si>
  <si>
    <t>Pronájem učebny (1 h)</t>
  </si>
  <si>
    <t>Pronájem jídelny (1 h)</t>
  </si>
  <si>
    <t>Pronájem sauny (2 h)</t>
  </si>
  <si>
    <t>Pronájem venkovní učebny (1 h)</t>
  </si>
  <si>
    <t>MŠ celodenní strava (HČ)</t>
  </si>
  <si>
    <t>MŠ celodenní strava (HČ) - dosáhnou v platném školním roce 7 let</t>
  </si>
  <si>
    <t>Žáci 1. stupeň (HČ)</t>
  </si>
  <si>
    <t>Žáci 2. stupeň (HČ)</t>
  </si>
  <si>
    <t>Žáci 2. stupeň (HČ) - dosáhnou v platném školním roce 7 let</t>
  </si>
  <si>
    <t>Zaměstnanci školy (HČ)</t>
  </si>
  <si>
    <t>Předškoláci obědy (DČ)</t>
  </si>
  <si>
    <t>Předškoláci obědy (DČ) - dosáhnou v platném školním roce 7 let</t>
  </si>
  <si>
    <t>Předškoláci celodenní strava (DČ)</t>
  </si>
  <si>
    <t>Předškoláci celodenní strava (DČ) - dosáhnou v platném školním roce 7 let</t>
  </si>
  <si>
    <t>Dospělí obědy bez dovozu (DČ)</t>
  </si>
  <si>
    <t>Dospělí obědy s dovozem (DČ) - organizace, jejichž zřizovatelem je město Prostějov</t>
  </si>
  <si>
    <t>Dospělí obědy s dovozem (DČ)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</si>
</sst>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 ce"/>
    </font>
    <font>
      <sz val="5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6"/>
      <name val="Times New Roman CE"/>
      <family val="1"/>
      <charset val="238"/>
    </font>
    <font>
      <b/>
      <sz val="6"/>
      <name val="Times New Roman CE"/>
      <charset val="238"/>
    </font>
    <font>
      <sz val="6"/>
      <name val="Times New Roman CE"/>
      <family val="1"/>
      <charset val="238"/>
    </font>
    <font>
      <sz val="10"/>
      <name val="Arial CE"/>
      <charset val="238"/>
    </font>
    <font>
      <b/>
      <i/>
      <sz val="6"/>
      <name val="Times New Roman CE"/>
      <family val="1"/>
      <charset val="238"/>
    </font>
    <font>
      <b/>
      <u/>
      <sz val="6"/>
      <name val="Times New Roman CE"/>
      <family val="1"/>
      <charset val="238"/>
    </font>
    <font>
      <b/>
      <u/>
      <sz val="6"/>
      <name val="Times New Roman CE"/>
      <charset val="238"/>
    </font>
    <font>
      <u/>
      <sz val="10"/>
      <name val="Arial CE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" fillId="0" borderId="0"/>
    <xf numFmtId="3" fontId="2" fillId="0" borderId="0"/>
    <xf numFmtId="0" fontId="7" fillId="0" borderId="0"/>
  </cellStyleXfs>
  <cellXfs count="163">
    <xf numFmtId="0" fontId="0" fillId="0" borderId="0" xfId="0"/>
    <xf numFmtId="3" fontId="3" fillId="0" borderId="0" xfId="2" applyFont="1" applyFill="1" applyBorder="1"/>
    <xf numFmtId="3" fontId="4" fillId="0" borderId="0" xfId="2" applyFont="1" applyBorder="1" applyAlignment="1">
      <alignment horizontal="center"/>
    </xf>
    <xf numFmtId="3" fontId="4" fillId="0" borderId="0" xfId="2" applyFont="1" applyFill="1" applyBorder="1"/>
    <xf numFmtId="3" fontId="4" fillId="2" borderId="1" xfId="2" applyFont="1" applyFill="1" applyBorder="1" applyAlignment="1">
      <alignment horizontal="center"/>
    </xf>
    <xf numFmtId="3" fontId="4" fillId="2" borderId="2" xfId="2" applyFont="1" applyFill="1" applyBorder="1" applyAlignment="1">
      <alignment horizontal="center"/>
    </xf>
    <xf numFmtId="49" fontId="4" fillId="2" borderId="1" xfId="2" applyNumberFormat="1" applyFont="1" applyFill="1" applyBorder="1" applyAlignment="1">
      <alignment horizontal="center"/>
    </xf>
    <xf numFmtId="3" fontId="4" fillId="2" borderId="5" xfId="2" applyFont="1" applyFill="1" applyBorder="1" applyAlignment="1">
      <alignment horizontal="center"/>
    </xf>
    <xf numFmtId="3" fontId="4" fillId="0" borderId="0" xfId="2" applyFont="1" applyFill="1" applyBorder="1" applyAlignment="1">
      <alignment horizontal="center"/>
    </xf>
    <xf numFmtId="49" fontId="4" fillId="2" borderId="6" xfId="2" applyNumberFormat="1" applyFont="1" applyFill="1" applyBorder="1" applyAlignment="1">
      <alignment horizontal="center"/>
    </xf>
    <xf numFmtId="4" fontId="4" fillId="2" borderId="8" xfId="2" applyNumberFormat="1" applyFont="1" applyFill="1" applyBorder="1" applyAlignment="1">
      <alignment horizontal="center"/>
    </xf>
    <xf numFmtId="49" fontId="4" fillId="2" borderId="4" xfId="2" applyNumberFormat="1" applyFont="1" applyFill="1" applyBorder="1" applyAlignment="1">
      <alignment horizontal="center"/>
    </xf>
    <xf numFmtId="49" fontId="4" fillId="0" borderId="0" xfId="2" applyNumberFormat="1" applyFont="1" applyFill="1" applyBorder="1" applyAlignment="1">
      <alignment horizontal="center"/>
    </xf>
    <xf numFmtId="3" fontId="4" fillId="3" borderId="6" xfId="2" applyFont="1" applyFill="1" applyBorder="1" applyAlignment="1">
      <alignment horizontal="center"/>
    </xf>
    <xf numFmtId="49" fontId="4" fillId="3" borderId="6" xfId="2" applyNumberFormat="1" applyFont="1" applyFill="1" applyBorder="1" applyAlignment="1">
      <alignment horizontal="center"/>
    </xf>
    <xf numFmtId="3" fontId="4" fillId="3" borderId="10" xfId="2" applyNumberFormat="1" applyFont="1" applyFill="1" applyBorder="1"/>
    <xf numFmtId="3" fontId="4" fillId="3" borderId="8" xfId="2" applyNumberFormat="1" applyFont="1" applyFill="1" applyBorder="1"/>
    <xf numFmtId="3" fontId="4" fillId="3" borderId="7" xfId="2" applyFont="1" applyFill="1" applyBorder="1"/>
    <xf numFmtId="3" fontId="4" fillId="3" borderId="9" xfId="2" applyFont="1" applyFill="1" applyBorder="1"/>
    <xf numFmtId="49" fontId="4" fillId="0" borderId="6" xfId="2" applyNumberFormat="1" applyFont="1" applyFill="1" applyBorder="1" applyAlignment="1">
      <alignment horizontal="center"/>
    </xf>
    <xf numFmtId="3" fontId="4" fillId="0" borderId="3" xfId="2" applyNumberFormat="1" applyFont="1" applyBorder="1"/>
    <xf numFmtId="3" fontId="4" fillId="0" borderId="8" xfId="2" applyNumberFormat="1" applyFont="1" applyBorder="1"/>
    <xf numFmtId="3" fontId="5" fillId="0" borderId="12" xfId="2" applyNumberFormat="1" applyFont="1" applyBorder="1" applyAlignment="1">
      <alignment horizontal="right"/>
    </xf>
    <xf numFmtId="3" fontId="5" fillId="0" borderId="8" xfId="2" applyNumberFormat="1" applyFont="1" applyBorder="1" applyAlignment="1">
      <alignment horizontal="right"/>
    </xf>
    <xf numFmtId="3" fontId="5" fillId="0" borderId="0" xfId="2" applyFont="1" applyFill="1" applyBorder="1"/>
    <xf numFmtId="3" fontId="4" fillId="3" borderId="8" xfId="2" applyFont="1" applyFill="1" applyBorder="1" applyAlignment="1">
      <alignment horizontal="center"/>
    </xf>
    <xf numFmtId="3" fontId="4" fillId="3" borderId="3" xfId="2" applyNumberFormat="1" applyFont="1" applyFill="1" applyBorder="1" applyAlignment="1">
      <alignment horizontal="right"/>
    </xf>
    <xf numFmtId="3" fontId="4" fillId="3" borderId="8" xfId="2" applyNumberFormat="1" applyFont="1" applyFill="1" applyBorder="1" applyAlignment="1">
      <alignment horizontal="right"/>
    </xf>
    <xf numFmtId="3" fontId="4" fillId="3" borderId="0" xfId="2" applyFont="1" applyFill="1" applyBorder="1"/>
    <xf numFmtId="3" fontId="4" fillId="3" borderId="13" xfId="2" applyFont="1" applyFill="1" applyBorder="1"/>
    <xf numFmtId="3" fontId="4" fillId="3" borderId="3" xfId="2" applyNumberFormat="1" applyFont="1" applyFill="1" applyBorder="1"/>
    <xf numFmtId="3" fontId="4" fillId="3" borderId="11" xfId="2" applyFont="1" applyFill="1" applyBorder="1"/>
    <xf numFmtId="3" fontId="4" fillId="3" borderId="4" xfId="2" applyFont="1" applyFill="1" applyBorder="1"/>
    <xf numFmtId="3" fontId="4" fillId="0" borderId="14" xfId="2" applyFont="1" applyBorder="1" applyAlignment="1">
      <alignment horizontal="center"/>
    </xf>
    <xf numFmtId="3" fontId="4" fillId="0" borderId="15" xfId="2" applyNumberFormat="1" applyFont="1" applyBorder="1" applyAlignment="1">
      <alignment horizontal="right"/>
    </xf>
    <xf numFmtId="3" fontId="4" fillId="0" borderId="14" xfId="2" applyNumberFormat="1" applyFont="1" applyBorder="1" applyAlignment="1">
      <alignment horizontal="right"/>
    </xf>
    <xf numFmtId="3" fontId="4" fillId="0" borderId="3" xfId="2" applyNumberFormat="1" applyFont="1" applyBorder="1" applyAlignment="1">
      <alignment horizontal="right"/>
    </xf>
    <xf numFmtId="3" fontId="4" fillId="0" borderId="8" xfId="2" applyNumberFormat="1" applyFont="1" applyBorder="1" applyAlignment="1">
      <alignment horizontal="right"/>
    </xf>
    <xf numFmtId="3" fontId="4" fillId="0" borderId="1" xfId="2" applyFont="1" applyBorder="1" applyAlignment="1">
      <alignment horizontal="center"/>
    </xf>
    <xf numFmtId="3" fontId="4" fillId="0" borderId="17" xfId="2" applyFont="1" applyBorder="1" applyAlignment="1">
      <alignment horizontal="left"/>
    </xf>
    <xf numFmtId="3" fontId="4" fillId="0" borderId="5" xfId="2" applyFont="1" applyBorder="1" applyAlignment="1">
      <alignment horizontal="left"/>
    </xf>
    <xf numFmtId="3" fontId="4" fillId="0" borderId="2" xfId="2" applyNumberFormat="1" applyFont="1" applyBorder="1" applyAlignment="1">
      <alignment horizontal="right"/>
    </xf>
    <xf numFmtId="3" fontId="4" fillId="0" borderId="1" xfId="2" applyNumberFormat="1" applyFont="1" applyBorder="1" applyAlignment="1">
      <alignment horizontal="right"/>
    </xf>
    <xf numFmtId="3" fontId="4" fillId="0" borderId="18" xfId="2" applyNumberFormat="1" applyFont="1" applyBorder="1" applyAlignment="1">
      <alignment horizontal="right"/>
    </xf>
    <xf numFmtId="3" fontId="4" fillId="0" borderId="3" xfId="2" applyNumberFormat="1" applyFont="1" applyBorder="1" applyAlignment="1"/>
    <xf numFmtId="3" fontId="4" fillId="0" borderId="8" xfId="2" applyNumberFormat="1" applyFont="1" applyBorder="1" applyAlignment="1"/>
    <xf numFmtId="3" fontId="4" fillId="0" borderId="0" xfId="2" applyFont="1" applyFill="1" applyBorder="1" applyAlignment="1"/>
    <xf numFmtId="3" fontId="4" fillId="0" borderId="1" xfId="2" applyFont="1" applyBorder="1" applyAlignment="1">
      <alignment horizontal="left"/>
    </xf>
    <xf numFmtId="3" fontId="4" fillId="0" borderId="17" xfId="2" applyNumberFormat="1" applyFont="1" applyBorder="1" applyAlignment="1">
      <alignment horizontal="right"/>
    </xf>
    <xf numFmtId="3" fontId="6" fillId="0" borderId="11" xfId="2" applyFont="1" applyFill="1" applyBorder="1"/>
    <xf numFmtId="3" fontId="6" fillId="0" borderId="4" xfId="2" applyFont="1" applyFill="1" applyBorder="1"/>
    <xf numFmtId="3" fontId="6" fillId="0" borderId="0" xfId="2" applyFont="1" applyFill="1" applyBorder="1"/>
    <xf numFmtId="49" fontId="4" fillId="3" borderId="8" xfId="2" applyNumberFormat="1" applyFont="1" applyFill="1" applyBorder="1" applyAlignment="1">
      <alignment horizontal="center"/>
    </xf>
    <xf numFmtId="3" fontId="8" fillId="0" borderId="19" xfId="2" applyFont="1" applyBorder="1" applyAlignment="1">
      <alignment horizontal="center"/>
    </xf>
    <xf numFmtId="49" fontId="8" fillId="0" borderId="19" xfId="2" applyNumberFormat="1" applyFont="1" applyBorder="1" applyAlignment="1">
      <alignment horizontal="center"/>
    </xf>
    <xf numFmtId="3" fontId="8" fillId="0" borderId="20" xfId="2" applyNumberFormat="1" applyFont="1" applyBorder="1" applyAlignment="1">
      <alignment horizontal="right"/>
    </xf>
    <xf numFmtId="3" fontId="8" fillId="0" borderId="19" xfId="2" applyNumberFormat="1" applyFont="1" applyBorder="1" applyAlignment="1">
      <alignment horizontal="right"/>
    </xf>
    <xf numFmtId="4" fontId="8" fillId="0" borderId="22" xfId="2" applyNumberFormat="1" applyFont="1" applyFill="1" applyBorder="1"/>
    <xf numFmtId="3" fontId="8" fillId="0" borderId="22" xfId="2" applyFont="1" applyFill="1" applyBorder="1"/>
    <xf numFmtId="3" fontId="8" fillId="0" borderId="21" xfId="2" applyFont="1" applyFill="1" applyBorder="1"/>
    <xf numFmtId="3" fontId="8" fillId="0" borderId="0" xfId="2" applyFont="1" applyFill="1" applyBorder="1"/>
    <xf numFmtId="4" fontId="8" fillId="0" borderId="23" xfId="2" applyNumberFormat="1" applyFont="1" applyBorder="1" applyAlignment="1">
      <alignment horizontal="center"/>
    </xf>
    <xf numFmtId="4" fontId="8" fillId="0" borderId="24" xfId="2" applyNumberFormat="1" applyFont="1" applyBorder="1" applyAlignment="1">
      <alignment horizontal="right"/>
    </xf>
    <xf numFmtId="4" fontId="8" fillId="0" borderId="23" xfId="2" applyNumberFormat="1" applyFont="1" applyBorder="1" applyAlignment="1">
      <alignment horizontal="right"/>
    </xf>
    <xf numFmtId="4" fontId="8" fillId="0" borderId="26" xfId="2" applyNumberFormat="1" applyFont="1" applyFill="1" applyBorder="1"/>
    <xf numFmtId="4" fontId="8" fillId="0" borderId="25" xfId="2" applyNumberFormat="1" applyFont="1" applyFill="1" applyBorder="1"/>
    <xf numFmtId="4" fontId="8" fillId="0" borderId="0" xfId="2" applyNumberFormat="1" applyFont="1" applyFill="1" applyBorder="1"/>
    <xf numFmtId="3" fontId="8" fillId="0" borderId="27" xfId="2" applyFont="1" applyBorder="1" applyAlignment="1">
      <alignment horizontal="center"/>
    </xf>
    <xf numFmtId="49" fontId="8" fillId="0" borderId="27" xfId="2" applyNumberFormat="1" applyFont="1" applyBorder="1" applyAlignment="1">
      <alignment horizontal="center"/>
    </xf>
    <xf numFmtId="3" fontId="8" fillId="0" borderId="28" xfId="2" applyNumberFormat="1" applyFont="1" applyBorder="1" applyAlignment="1">
      <alignment horizontal="right"/>
    </xf>
    <xf numFmtId="3" fontId="8" fillId="0" borderId="27" xfId="2" applyNumberFormat="1" applyFont="1" applyBorder="1" applyAlignment="1">
      <alignment horizontal="right"/>
    </xf>
    <xf numFmtId="3" fontId="8" fillId="0" borderId="30" xfId="2" applyFont="1" applyFill="1" applyBorder="1"/>
    <xf numFmtId="3" fontId="8" fillId="0" borderId="29" xfId="2" applyFont="1" applyFill="1" applyBorder="1"/>
    <xf numFmtId="3" fontId="9" fillId="0" borderId="0" xfId="2" applyFont="1" applyBorder="1"/>
    <xf numFmtId="49" fontId="9" fillId="0" borderId="0" xfId="2" applyNumberFormat="1" applyFont="1" applyBorder="1" applyAlignment="1">
      <alignment horizontal="center"/>
    </xf>
    <xf numFmtId="4" fontId="9" fillId="0" borderId="0" xfId="2" applyNumberFormat="1" applyFont="1" applyBorder="1" applyAlignment="1">
      <alignment horizontal="center"/>
    </xf>
    <xf numFmtId="3" fontId="9" fillId="0" borderId="0" xfId="2" applyFont="1" applyFill="1" applyBorder="1"/>
    <xf numFmtId="3" fontId="6" fillId="0" borderId="0" xfId="2" applyFont="1" applyBorder="1"/>
    <xf numFmtId="49" fontId="6" fillId="0" borderId="0" xfId="2" applyNumberFormat="1" applyFont="1" applyBorder="1" applyAlignment="1">
      <alignment horizontal="center"/>
    </xf>
    <xf numFmtId="4" fontId="6" fillId="0" borderId="0" xfId="2" applyNumberFormat="1" applyFont="1" applyBorder="1" applyAlignment="1">
      <alignment horizontal="center"/>
    </xf>
    <xf numFmtId="4" fontId="6" fillId="0" borderId="17" xfId="2" applyNumberFormat="1" applyFont="1" applyFill="1" applyBorder="1"/>
    <xf numFmtId="4" fontId="6" fillId="0" borderId="5" xfId="2" applyNumberFormat="1" applyFont="1" applyFill="1" applyBorder="1"/>
    <xf numFmtId="4" fontId="6" fillId="0" borderId="0" xfId="2" applyNumberFormat="1" applyFont="1" applyFill="1" applyBorder="1"/>
    <xf numFmtId="4" fontId="6" fillId="0" borderId="13" xfId="2" applyNumberFormat="1" applyFont="1" applyFill="1" applyBorder="1"/>
    <xf numFmtId="4" fontId="6" fillId="0" borderId="31" xfId="2" applyNumberFormat="1" applyFont="1" applyFill="1" applyBorder="1"/>
    <xf numFmtId="3" fontId="6" fillId="0" borderId="7" xfId="2" applyFont="1" applyFill="1" applyBorder="1"/>
    <xf numFmtId="3" fontId="6" fillId="0" borderId="7" xfId="2" applyFont="1" applyBorder="1"/>
    <xf numFmtId="49" fontId="6" fillId="0" borderId="7" xfId="2" applyNumberFormat="1" applyFont="1" applyBorder="1" applyAlignment="1">
      <alignment horizontal="center"/>
    </xf>
    <xf numFmtId="4" fontId="6" fillId="0" borderId="7" xfId="2" applyNumberFormat="1" applyFont="1" applyBorder="1" applyAlignment="1">
      <alignment horizontal="center"/>
    </xf>
    <xf numFmtId="4" fontId="6" fillId="0" borderId="10" xfId="2" applyNumberFormat="1" applyFont="1" applyFill="1" applyBorder="1"/>
    <xf numFmtId="4" fontId="6" fillId="0" borderId="9" xfId="2" applyNumberFormat="1" applyFont="1" applyFill="1" applyBorder="1"/>
    <xf numFmtId="4" fontId="6" fillId="0" borderId="7" xfId="2" applyNumberFormat="1" applyFont="1" applyFill="1" applyBorder="1"/>
    <xf numFmtId="3" fontId="6" fillId="0" borderId="31" xfId="2" applyFont="1" applyBorder="1"/>
    <xf numFmtId="3" fontId="6" fillId="0" borderId="2" xfId="2" applyFont="1" applyBorder="1" applyAlignment="1">
      <alignment horizontal="center"/>
    </xf>
    <xf numFmtId="4" fontId="6" fillId="0" borderId="17" xfId="2" applyNumberFormat="1" applyFont="1" applyFill="1" applyBorder="1" applyAlignment="1">
      <alignment horizontal="center"/>
    </xf>
    <xf numFmtId="3" fontId="6" fillId="0" borderId="10" xfId="2" applyFont="1" applyBorder="1"/>
    <xf numFmtId="3" fontId="6" fillId="0" borderId="17" xfId="2" applyFont="1" applyBorder="1" applyAlignment="1">
      <alignment horizontal="left"/>
    </xf>
    <xf numFmtId="4" fontId="6" fillId="0" borderId="2" xfId="2" applyNumberFormat="1" applyFont="1" applyFill="1" applyBorder="1" applyAlignment="1">
      <alignment horizontal="center"/>
    </xf>
    <xf numFmtId="3" fontId="5" fillId="0" borderId="8" xfId="2" applyFont="1" applyBorder="1" applyAlignment="1">
      <alignment horizontal="center"/>
    </xf>
    <xf numFmtId="3" fontId="4" fillId="0" borderId="3" xfId="2" applyFont="1" applyBorder="1" applyAlignment="1">
      <alignment horizontal="left"/>
    </xf>
    <xf numFmtId="3" fontId="4" fillId="0" borderId="4" xfId="2" applyFont="1" applyBorder="1" applyAlignment="1">
      <alignment horizontal="left"/>
    </xf>
    <xf numFmtId="3" fontId="4" fillId="0" borderId="8" xfId="2" applyFont="1" applyBorder="1" applyAlignment="1">
      <alignment horizontal="center"/>
    </xf>
    <xf numFmtId="3" fontId="4" fillId="0" borderId="15" xfId="2" applyFont="1" applyBorder="1" applyAlignment="1">
      <alignment horizontal="left"/>
    </xf>
    <xf numFmtId="3" fontId="4" fillId="0" borderId="16" xfId="2" applyFont="1" applyBorder="1" applyAlignment="1">
      <alignment horizontal="left"/>
    </xf>
    <xf numFmtId="3" fontId="5" fillId="0" borderId="4" xfId="2" applyFont="1" applyBorder="1" applyAlignment="1">
      <alignment horizontal="left"/>
    </xf>
    <xf numFmtId="3" fontId="4" fillId="3" borderId="3" xfId="2" applyFont="1" applyFill="1" applyBorder="1" applyAlignment="1">
      <alignment horizontal="left"/>
    </xf>
    <xf numFmtId="3" fontId="4" fillId="3" borderId="4" xfId="2" applyFont="1" applyFill="1" applyBorder="1" applyAlignment="1">
      <alignment horizontal="left"/>
    </xf>
    <xf numFmtId="49" fontId="4" fillId="2" borderId="7" xfId="2" applyNumberFormat="1" applyFont="1" applyFill="1" applyBorder="1" applyAlignment="1">
      <alignment horizontal="center"/>
    </xf>
    <xf numFmtId="4" fontId="6" fillId="0" borderId="5" xfId="2" applyNumberFormat="1" applyFont="1" applyFill="1" applyBorder="1" applyAlignment="1">
      <alignment horizontal="right"/>
    </xf>
    <xf numFmtId="3" fontId="6" fillId="0" borderId="2" xfId="2" applyFont="1" applyBorder="1"/>
    <xf numFmtId="3" fontId="6" fillId="0" borderId="2" xfId="2" applyFont="1" applyFill="1" applyBorder="1"/>
    <xf numFmtId="4" fontId="6" fillId="0" borderId="2" xfId="2" applyNumberFormat="1" applyFont="1" applyFill="1" applyBorder="1"/>
    <xf numFmtId="3" fontId="6" fillId="0" borderId="17" xfId="2" applyFont="1" applyBorder="1"/>
    <xf numFmtId="49" fontId="6" fillId="0" borderId="2" xfId="2" applyNumberFormat="1" applyFont="1" applyBorder="1" applyAlignment="1">
      <alignment horizontal="center"/>
    </xf>
    <xf numFmtId="4" fontId="6" fillId="0" borderId="2" xfId="2" applyNumberFormat="1" applyFont="1" applyBorder="1" applyAlignment="1">
      <alignment horizontal="center"/>
    </xf>
    <xf numFmtId="3" fontId="4" fillId="0" borderId="8" xfId="2" applyFont="1" applyBorder="1" applyAlignment="1">
      <alignment horizontal="center"/>
    </xf>
    <xf numFmtId="3" fontId="4" fillId="0" borderId="8" xfId="2" applyFont="1" applyFill="1" applyBorder="1" applyAlignment="1">
      <alignment horizontal="center"/>
    </xf>
    <xf numFmtId="3" fontId="5" fillId="0" borderId="8" xfId="2" applyFont="1" applyBorder="1" applyAlignment="1">
      <alignment horizontal="center"/>
    </xf>
    <xf numFmtId="3" fontId="6" fillId="0" borderId="8" xfId="2" applyFont="1" applyFill="1" applyBorder="1" applyAlignment="1">
      <alignment horizontal="center"/>
    </xf>
    <xf numFmtId="3" fontId="8" fillId="0" borderId="28" xfId="2" applyFont="1" applyBorder="1" applyAlignment="1">
      <alignment horizontal="left"/>
    </xf>
    <xf numFmtId="3" fontId="8" fillId="0" borderId="29" xfId="2" applyFont="1" applyBorder="1" applyAlignment="1">
      <alignment horizontal="left"/>
    </xf>
    <xf numFmtId="3" fontId="4" fillId="0" borderId="8" xfId="2" applyFont="1" applyBorder="1" applyAlignment="1">
      <alignment horizontal="left"/>
    </xf>
    <xf numFmtId="3" fontId="4" fillId="0" borderId="3" xfId="2" applyFont="1" applyFill="1" applyBorder="1" applyAlignment="1">
      <alignment wrapText="1"/>
    </xf>
    <xf numFmtId="0" fontId="7" fillId="0" borderId="11" xfId="3" applyBorder="1" applyAlignment="1">
      <alignment wrapText="1"/>
    </xf>
    <xf numFmtId="0" fontId="7" fillId="0" borderId="4" xfId="3" applyBorder="1" applyAlignment="1">
      <alignment wrapText="1"/>
    </xf>
    <xf numFmtId="3" fontId="4" fillId="5" borderId="3" xfId="2" applyFont="1" applyFill="1" applyBorder="1" applyAlignment="1">
      <alignment horizontal="left"/>
    </xf>
    <xf numFmtId="3" fontId="4" fillId="5" borderId="4" xfId="2" applyFont="1" applyFill="1" applyBorder="1" applyAlignment="1">
      <alignment horizontal="left"/>
    </xf>
    <xf numFmtId="3" fontId="8" fillId="0" borderId="20" xfId="2" applyFont="1" applyBorder="1" applyAlignment="1">
      <alignment horizontal="left"/>
    </xf>
    <xf numFmtId="3" fontId="8" fillId="0" borderId="21" xfId="2" applyFont="1" applyBorder="1" applyAlignment="1">
      <alignment horizontal="left"/>
    </xf>
    <xf numFmtId="4" fontId="8" fillId="0" borderId="24" xfId="2" applyNumberFormat="1" applyFont="1" applyBorder="1" applyAlignment="1">
      <alignment horizontal="left"/>
    </xf>
    <xf numFmtId="4" fontId="8" fillId="0" borderId="25" xfId="2" applyNumberFormat="1" applyFont="1" applyBorder="1" applyAlignment="1">
      <alignment horizontal="left"/>
    </xf>
    <xf numFmtId="3" fontId="4" fillId="5" borderId="8" xfId="2" applyFont="1" applyFill="1" applyBorder="1" applyAlignment="1">
      <alignment horizontal="left"/>
    </xf>
    <xf numFmtId="3" fontId="4" fillId="0" borderId="17" xfId="2" applyFont="1" applyFill="1" applyBorder="1" applyAlignment="1">
      <alignment wrapText="1"/>
    </xf>
    <xf numFmtId="0" fontId="7" fillId="0" borderId="2" xfId="3" applyBorder="1" applyAlignment="1">
      <alignment wrapText="1"/>
    </xf>
    <xf numFmtId="0" fontId="7" fillId="0" borderId="5" xfId="3" applyBorder="1" applyAlignment="1">
      <alignment wrapText="1"/>
    </xf>
    <xf numFmtId="0" fontId="7" fillId="0" borderId="31" xfId="3" applyBorder="1" applyAlignment="1">
      <alignment wrapText="1"/>
    </xf>
    <xf numFmtId="0" fontId="7" fillId="0" borderId="0" xfId="3" applyAlignment="1">
      <alignment wrapText="1"/>
    </xf>
    <xf numFmtId="0" fontId="7" fillId="0" borderId="13" xfId="3" applyBorder="1" applyAlignment="1">
      <alignment wrapText="1"/>
    </xf>
    <xf numFmtId="0" fontId="7" fillId="0" borderId="10" xfId="3" applyBorder="1" applyAlignment="1">
      <alignment wrapText="1"/>
    </xf>
    <xf numFmtId="0" fontId="7" fillId="0" borderId="7" xfId="3" applyBorder="1" applyAlignment="1">
      <alignment wrapText="1"/>
    </xf>
    <xf numFmtId="0" fontId="7" fillId="0" borderId="9" xfId="3" applyBorder="1" applyAlignment="1">
      <alignment wrapText="1"/>
    </xf>
    <xf numFmtId="3" fontId="4" fillId="0" borderId="14" xfId="2" applyFont="1" applyBorder="1" applyAlignment="1">
      <alignment horizontal="left"/>
    </xf>
    <xf numFmtId="3" fontId="4" fillId="4" borderId="14" xfId="2" applyFont="1" applyFill="1" applyBorder="1" applyAlignment="1">
      <alignment horizontal="left"/>
    </xf>
    <xf numFmtId="0" fontId="7" fillId="0" borderId="11" xfId="3" applyFill="1" applyBorder="1" applyAlignment="1">
      <alignment wrapText="1"/>
    </xf>
    <xf numFmtId="0" fontId="7" fillId="0" borderId="4" xfId="3" applyFill="1" applyBorder="1" applyAlignment="1">
      <alignment wrapText="1"/>
    </xf>
    <xf numFmtId="3" fontId="4" fillId="0" borderId="15" xfId="2" applyFont="1" applyBorder="1" applyAlignment="1">
      <alignment horizontal="left"/>
    </xf>
    <xf numFmtId="3" fontId="4" fillId="0" borderId="16" xfId="2" applyFont="1" applyBorder="1" applyAlignment="1">
      <alignment horizontal="left"/>
    </xf>
    <xf numFmtId="3" fontId="4" fillId="0" borderId="3" xfId="2" applyFont="1" applyBorder="1" applyAlignment="1">
      <alignment horizontal="left"/>
    </xf>
    <xf numFmtId="3" fontId="4" fillId="0" borderId="4" xfId="2" applyFont="1" applyBorder="1" applyAlignment="1">
      <alignment horizontal="left"/>
    </xf>
    <xf numFmtId="3" fontId="4" fillId="3" borderId="3" xfId="2" applyFont="1" applyFill="1" applyBorder="1" applyAlignment="1">
      <alignment horizontal="left"/>
    </xf>
    <xf numFmtId="3" fontId="4" fillId="3" borderId="4" xfId="2" applyFont="1" applyFill="1" applyBorder="1" applyAlignment="1">
      <alignment horizontal="left"/>
    </xf>
    <xf numFmtId="3" fontId="3" fillId="0" borderId="0" xfId="2" applyFont="1" applyBorder="1" applyAlignment="1">
      <alignment horizontal="center"/>
    </xf>
    <xf numFmtId="4" fontId="4" fillId="2" borderId="3" xfId="2" applyNumberFormat="1" applyFont="1" applyFill="1" applyBorder="1" applyAlignment="1">
      <alignment horizontal="center"/>
    </xf>
    <xf numFmtId="4" fontId="4" fillId="2" borderId="4" xfId="2" applyNumberFormat="1" applyFont="1" applyFill="1" applyBorder="1" applyAlignment="1">
      <alignment horizontal="center"/>
    </xf>
    <xf numFmtId="49" fontId="4" fillId="2" borderId="7" xfId="2" applyNumberFormat="1" applyFont="1" applyFill="1" applyBorder="1" applyAlignment="1">
      <alignment horizontal="center"/>
    </xf>
    <xf numFmtId="49" fontId="4" fillId="2" borderId="9" xfId="2" applyNumberFormat="1" applyFont="1" applyFill="1" applyBorder="1" applyAlignment="1">
      <alignment horizontal="center"/>
    </xf>
    <xf numFmtId="3" fontId="4" fillId="3" borderId="10" xfId="2" applyFont="1" applyFill="1" applyBorder="1" applyAlignment="1">
      <alignment horizontal="left"/>
    </xf>
    <xf numFmtId="3" fontId="4" fillId="3" borderId="9" xfId="2" applyFont="1" applyFill="1" applyBorder="1" applyAlignment="1">
      <alignment horizontal="left"/>
    </xf>
    <xf numFmtId="3" fontId="5" fillId="0" borderId="3" xfId="2" applyFont="1" applyBorder="1" applyAlignment="1">
      <alignment horizontal="left"/>
    </xf>
    <xf numFmtId="3" fontId="5" fillId="0" borderId="4" xfId="2" applyFont="1" applyBorder="1" applyAlignment="1">
      <alignment horizontal="left"/>
    </xf>
    <xf numFmtId="3" fontId="10" fillId="0" borderId="3" xfId="2" applyFont="1" applyFill="1" applyBorder="1" applyAlignment="1">
      <alignment vertical="center" wrapText="1"/>
    </xf>
    <xf numFmtId="0" fontId="11" fillId="0" borderId="11" xfId="3" applyFont="1" applyFill="1" applyBorder="1" applyAlignment="1">
      <alignment vertical="center" wrapText="1"/>
    </xf>
    <xf numFmtId="0" fontId="11" fillId="0" borderId="4" xfId="3" applyFont="1" applyFill="1" applyBorder="1" applyAlignment="1">
      <alignment vertical="center" wrapText="1"/>
    </xf>
  </cellXfs>
  <cellStyles count="4">
    <cellStyle name="Normální" xfId="0" builtinId="0"/>
    <cellStyle name="Normální 2" xfId="1"/>
    <cellStyle name="Normální 3" xfId="3"/>
    <cellStyle name="normální_MŠ Raisova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tabSelected="1" zoomScale="150" zoomScaleNormal="150" workbookViewId="0">
      <selection activeCell="K14" sqref="K14:O14"/>
    </sheetView>
  </sheetViews>
  <sheetFormatPr defaultColWidth="6.7109375" defaultRowHeight="8.25" x14ac:dyDescent="0.15"/>
  <cols>
    <col min="1" max="1" width="4.140625" style="77" customWidth="1"/>
    <col min="2" max="2" width="5" style="77" customWidth="1"/>
    <col min="3" max="3" width="20" style="77" customWidth="1"/>
    <col min="4" max="4" width="5" style="78" customWidth="1"/>
    <col min="5" max="5" width="5.5703125" style="79" customWidth="1"/>
    <col min="6" max="6" width="5.140625" style="51" customWidth="1"/>
    <col min="7" max="7" width="6.42578125" style="79" customWidth="1"/>
    <col min="8" max="8" width="5.5703125" style="51" customWidth="1"/>
    <col min="9" max="9" width="6.140625" style="79" customWidth="1"/>
    <col min="10" max="10" width="5.28515625" style="51" customWidth="1"/>
    <col min="11" max="12" width="6.7109375" style="51"/>
    <col min="13" max="13" width="8" style="51" customWidth="1"/>
    <col min="14" max="14" width="0.85546875" style="51" customWidth="1"/>
    <col min="15" max="15" width="11.5703125" style="51" customWidth="1"/>
    <col min="16" max="16384" width="6.7109375" style="51"/>
  </cols>
  <sheetData>
    <row r="1" spans="1:15" s="1" customFormat="1" ht="15.75" x14ac:dyDescent="0.25">
      <c r="A1" s="151" t="s">
        <v>82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15" s="3" customFormat="1" ht="9.7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s="8" customFormat="1" ht="9.75" x14ac:dyDescent="0.2">
      <c r="A3" s="4" t="s">
        <v>0</v>
      </c>
      <c r="B3" s="5"/>
      <c r="C3" s="5"/>
      <c r="D3" s="6" t="s">
        <v>1</v>
      </c>
      <c r="E3" s="152" t="s">
        <v>2</v>
      </c>
      <c r="F3" s="153"/>
      <c r="G3" s="152" t="s">
        <v>3</v>
      </c>
      <c r="H3" s="153"/>
      <c r="I3" s="152" t="s">
        <v>4</v>
      </c>
      <c r="J3" s="153"/>
      <c r="K3" s="5"/>
      <c r="L3" s="5"/>
      <c r="M3" s="5"/>
      <c r="N3" s="5"/>
      <c r="O3" s="7"/>
    </row>
    <row r="4" spans="1:15" s="12" customFormat="1" ht="9.75" x14ac:dyDescent="0.2">
      <c r="A4" s="9" t="s">
        <v>5</v>
      </c>
      <c r="B4" s="107"/>
      <c r="C4" s="107" t="s">
        <v>6</v>
      </c>
      <c r="D4" s="9" t="s">
        <v>7</v>
      </c>
      <c r="E4" s="10" t="s">
        <v>8</v>
      </c>
      <c r="F4" s="11" t="s">
        <v>9</v>
      </c>
      <c r="G4" s="10" t="s">
        <v>8</v>
      </c>
      <c r="H4" s="11" t="s">
        <v>9</v>
      </c>
      <c r="I4" s="10" t="s">
        <v>8</v>
      </c>
      <c r="J4" s="11" t="s">
        <v>9</v>
      </c>
      <c r="K4" s="154" t="s">
        <v>10</v>
      </c>
      <c r="L4" s="154"/>
      <c r="M4" s="154"/>
      <c r="N4" s="154"/>
      <c r="O4" s="155"/>
    </row>
    <row r="5" spans="1:15" s="3" customFormat="1" ht="10.15" customHeight="1" x14ac:dyDescent="0.2">
      <c r="A5" s="13" t="s">
        <v>11</v>
      </c>
      <c r="B5" s="156" t="s">
        <v>12</v>
      </c>
      <c r="C5" s="157"/>
      <c r="D5" s="14" t="s">
        <v>13</v>
      </c>
      <c r="E5" s="15">
        <f t="shared" ref="E5:J5" si="0">SUM(E6:E8)</f>
        <v>13675009</v>
      </c>
      <c r="F5" s="16">
        <f t="shared" si="0"/>
        <v>1259000</v>
      </c>
      <c r="G5" s="15">
        <f t="shared" si="0"/>
        <v>14762009</v>
      </c>
      <c r="H5" s="16">
        <f t="shared" si="0"/>
        <v>1259000</v>
      </c>
      <c r="I5" s="15">
        <f t="shared" si="0"/>
        <v>13802000</v>
      </c>
      <c r="J5" s="16">
        <f t="shared" si="0"/>
        <v>1350000</v>
      </c>
      <c r="K5" s="17"/>
      <c r="L5" s="17"/>
      <c r="M5" s="17"/>
      <c r="N5" s="17"/>
      <c r="O5" s="18"/>
    </row>
    <row r="6" spans="1:15" s="3" customFormat="1" ht="17.25" customHeight="1" x14ac:dyDescent="0.2">
      <c r="A6" s="101" t="s">
        <v>14</v>
      </c>
      <c r="B6" s="147" t="s">
        <v>15</v>
      </c>
      <c r="C6" s="148"/>
      <c r="D6" s="19" t="s">
        <v>13</v>
      </c>
      <c r="E6" s="20">
        <v>7873009</v>
      </c>
      <c r="F6" s="21">
        <v>1259000</v>
      </c>
      <c r="G6" s="20">
        <v>7873009</v>
      </c>
      <c r="H6" s="21">
        <v>1259000</v>
      </c>
      <c r="I6" s="20">
        <v>8000000</v>
      </c>
      <c r="J6" s="21">
        <v>1350000</v>
      </c>
      <c r="K6" s="132" t="s">
        <v>83</v>
      </c>
      <c r="L6" s="133"/>
      <c r="M6" s="133"/>
      <c r="N6" s="133"/>
      <c r="O6" s="134"/>
    </row>
    <row r="7" spans="1:15" s="24" customFormat="1" ht="21" customHeight="1" x14ac:dyDescent="0.2">
      <c r="A7" s="98" t="s">
        <v>16</v>
      </c>
      <c r="B7" s="158" t="s">
        <v>17</v>
      </c>
      <c r="C7" s="159"/>
      <c r="D7" s="19" t="s">
        <v>13</v>
      </c>
      <c r="E7" s="22">
        <v>2000</v>
      </c>
      <c r="F7" s="23"/>
      <c r="G7" s="22">
        <v>2000</v>
      </c>
      <c r="H7" s="23"/>
      <c r="I7" s="22">
        <v>2000</v>
      </c>
      <c r="J7" s="23"/>
      <c r="K7" s="138"/>
      <c r="L7" s="139"/>
      <c r="M7" s="139"/>
      <c r="N7" s="139"/>
      <c r="O7" s="140"/>
    </row>
    <row r="8" spans="1:15" s="24" customFormat="1" ht="87.95" customHeight="1" x14ac:dyDescent="0.2">
      <c r="A8" s="98" t="s">
        <v>18</v>
      </c>
      <c r="B8" s="99" t="s">
        <v>19</v>
      </c>
      <c r="C8" s="104"/>
      <c r="D8" s="19" t="s">
        <v>13</v>
      </c>
      <c r="E8" s="22">
        <v>5800000</v>
      </c>
      <c r="F8" s="23"/>
      <c r="G8" s="22">
        <f>5800000+500000+500000+20000+67000</f>
        <v>6887000</v>
      </c>
      <c r="H8" s="23"/>
      <c r="I8" s="22">
        <v>5800000</v>
      </c>
      <c r="J8" s="23"/>
      <c r="K8" s="160" t="s">
        <v>84</v>
      </c>
      <c r="L8" s="161"/>
      <c r="M8" s="161"/>
      <c r="N8" s="161"/>
      <c r="O8" s="162"/>
    </row>
    <row r="9" spans="1:15" s="3" customFormat="1" ht="10.15" customHeight="1" x14ac:dyDescent="0.2">
      <c r="A9" s="25" t="s">
        <v>20</v>
      </c>
      <c r="B9" s="149" t="s">
        <v>21</v>
      </c>
      <c r="C9" s="150"/>
      <c r="D9" s="14" t="s">
        <v>13</v>
      </c>
      <c r="E9" s="26"/>
      <c r="F9" s="27"/>
      <c r="G9" s="26"/>
      <c r="H9" s="27"/>
      <c r="I9" s="26"/>
      <c r="J9" s="27"/>
      <c r="K9" s="28"/>
      <c r="L9" s="28"/>
      <c r="M9" s="28"/>
      <c r="N9" s="28"/>
      <c r="O9" s="29"/>
    </row>
    <row r="10" spans="1:15" s="3" customFormat="1" ht="10.15" customHeight="1" x14ac:dyDescent="0.2">
      <c r="A10" s="25" t="s">
        <v>22</v>
      </c>
      <c r="B10" s="149" t="s">
        <v>23</v>
      </c>
      <c r="C10" s="150"/>
      <c r="D10" s="14" t="s">
        <v>13</v>
      </c>
      <c r="E10" s="30">
        <f>SUM(E11:E31)</f>
        <v>13675009</v>
      </c>
      <c r="F10" s="30">
        <f t="shared" ref="F10:J10" si="1">SUM(F11:F31)</f>
        <v>1076100</v>
      </c>
      <c r="G10" s="30">
        <f t="shared" si="1"/>
        <v>14762009</v>
      </c>
      <c r="H10" s="30">
        <f t="shared" si="1"/>
        <v>1076100</v>
      </c>
      <c r="I10" s="30">
        <f>SUM(I11:I31)</f>
        <v>13802000</v>
      </c>
      <c r="J10" s="16">
        <f t="shared" si="1"/>
        <v>1104100</v>
      </c>
      <c r="K10" s="31"/>
      <c r="L10" s="31"/>
      <c r="M10" s="31"/>
      <c r="N10" s="31"/>
      <c r="O10" s="32"/>
    </row>
    <row r="11" spans="1:15" s="3" customFormat="1" ht="12.75" x14ac:dyDescent="0.2">
      <c r="A11" s="33" t="s">
        <v>24</v>
      </c>
      <c r="B11" s="141" t="s">
        <v>25</v>
      </c>
      <c r="C11" s="141"/>
      <c r="D11" s="19" t="s">
        <v>13</v>
      </c>
      <c r="E11" s="34">
        <v>5695000</v>
      </c>
      <c r="F11" s="35">
        <v>400000</v>
      </c>
      <c r="G11" s="34">
        <f>5695000+20000+67000</f>
        <v>5782000</v>
      </c>
      <c r="H11" s="35">
        <v>400000</v>
      </c>
      <c r="I11" s="34">
        <v>5700000</v>
      </c>
      <c r="J11" s="35">
        <v>450000</v>
      </c>
      <c r="K11" s="122" t="s">
        <v>85</v>
      </c>
      <c r="L11" s="123"/>
      <c r="M11" s="123"/>
      <c r="N11" s="123"/>
      <c r="O11" s="124"/>
    </row>
    <row r="12" spans="1:15" s="3" customFormat="1" ht="18" customHeight="1" x14ac:dyDescent="0.2">
      <c r="A12" s="33" t="s">
        <v>26</v>
      </c>
      <c r="B12" s="142" t="s">
        <v>27</v>
      </c>
      <c r="C12" s="142"/>
      <c r="D12" s="19" t="s">
        <v>13</v>
      </c>
      <c r="E12" s="34">
        <v>2000000</v>
      </c>
      <c r="F12" s="35">
        <v>300000</v>
      </c>
      <c r="G12" s="34">
        <v>2000000</v>
      </c>
      <c r="H12" s="35">
        <v>300000</v>
      </c>
      <c r="I12" s="34">
        <v>2300000</v>
      </c>
      <c r="J12" s="35">
        <v>240000</v>
      </c>
      <c r="K12" s="122" t="s">
        <v>86</v>
      </c>
      <c r="L12" s="143"/>
      <c r="M12" s="143"/>
      <c r="N12" s="143"/>
      <c r="O12" s="144"/>
    </row>
    <row r="13" spans="1:15" s="3" customFormat="1" ht="10.15" customHeight="1" x14ac:dyDescent="0.2">
      <c r="A13" s="33" t="s">
        <v>28</v>
      </c>
      <c r="B13" s="102" t="s">
        <v>29</v>
      </c>
      <c r="C13" s="103"/>
      <c r="D13" s="19" t="s">
        <v>13</v>
      </c>
      <c r="E13" s="34"/>
      <c r="F13" s="35"/>
      <c r="G13" s="34"/>
      <c r="H13" s="35"/>
      <c r="I13" s="34">
        <v>10000</v>
      </c>
      <c r="J13" s="35"/>
      <c r="K13" s="122" t="s">
        <v>87</v>
      </c>
      <c r="L13" s="123"/>
      <c r="M13" s="123"/>
      <c r="N13" s="123"/>
      <c r="O13" s="124"/>
    </row>
    <row r="14" spans="1:15" s="3" customFormat="1" ht="19.7" customHeight="1" x14ac:dyDescent="0.2">
      <c r="A14" s="33" t="s">
        <v>30</v>
      </c>
      <c r="B14" s="145" t="s">
        <v>31</v>
      </c>
      <c r="C14" s="146"/>
      <c r="D14" s="19" t="s">
        <v>13</v>
      </c>
      <c r="E14" s="34">
        <v>754234</v>
      </c>
      <c r="F14" s="35">
        <v>25000</v>
      </c>
      <c r="G14" s="34">
        <f>754234+500000+500000</f>
        <v>1754234</v>
      </c>
      <c r="H14" s="35">
        <v>25000</v>
      </c>
      <c r="I14" s="34">
        <v>770000</v>
      </c>
      <c r="J14" s="35">
        <v>25000</v>
      </c>
      <c r="K14" s="122" t="s">
        <v>88</v>
      </c>
      <c r="L14" s="123"/>
      <c r="M14" s="123"/>
      <c r="N14" s="123"/>
      <c r="O14" s="124"/>
    </row>
    <row r="15" spans="1:15" s="3" customFormat="1" ht="10.15" customHeight="1" x14ac:dyDescent="0.2">
      <c r="A15" s="101" t="s">
        <v>32</v>
      </c>
      <c r="B15" s="147" t="s">
        <v>33</v>
      </c>
      <c r="C15" s="148"/>
      <c r="D15" s="19" t="s">
        <v>13</v>
      </c>
      <c r="E15" s="36">
        <v>10000</v>
      </c>
      <c r="F15" s="37">
        <v>100</v>
      </c>
      <c r="G15" s="36">
        <v>10000</v>
      </c>
      <c r="H15" s="37">
        <v>100</v>
      </c>
      <c r="I15" s="36">
        <v>10000</v>
      </c>
      <c r="J15" s="37">
        <v>100</v>
      </c>
      <c r="K15" s="122"/>
      <c r="L15" s="123"/>
      <c r="M15" s="123"/>
      <c r="N15" s="123"/>
      <c r="O15" s="124"/>
    </row>
    <row r="16" spans="1:15" s="3" customFormat="1" ht="10.15" customHeight="1" x14ac:dyDescent="0.2">
      <c r="A16" s="38" t="s">
        <v>34</v>
      </c>
      <c r="B16" s="39" t="s">
        <v>35</v>
      </c>
      <c r="C16" s="40"/>
      <c r="D16" s="19" t="s">
        <v>13</v>
      </c>
      <c r="E16" s="41">
        <v>5000</v>
      </c>
      <c r="F16" s="42"/>
      <c r="G16" s="41">
        <v>5000</v>
      </c>
      <c r="H16" s="42"/>
      <c r="I16" s="41">
        <v>5000</v>
      </c>
      <c r="J16" s="42"/>
      <c r="K16" s="122"/>
      <c r="L16" s="123"/>
      <c r="M16" s="123"/>
      <c r="N16" s="123"/>
      <c r="O16" s="124"/>
    </row>
    <row r="17" spans="1:15" s="3" customFormat="1" ht="60.75" customHeight="1" x14ac:dyDescent="0.2">
      <c r="A17" s="33" t="s">
        <v>36</v>
      </c>
      <c r="B17" s="145" t="s">
        <v>37</v>
      </c>
      <c r="C17" s="146"/>
      <c r="D17" s="19" t="s">
        <v>13</v>
      </c>
      <c r="E17" s="43">
        <v>800000</v>
      </c>
      <c r="F17" s="35">
        <v>16000</v>
      </c>
      <c r="G17" s="43">
        <v>800000</v>
      </c>
      <c r="H17" s="35">
        <v>16000</v>
      </c>
      <c r="I17" s="43">
        <v>800000</v>
      </c>
      <c r="J17" s="35">
        <v>20000</v>
      </c>
      <c r="K17" s="122" t="s">
        <v>89</v>
      </c>
      <c r="L17" s="123"/>
      <c r="M17" s="123"/>
      <c r="N17" s="123"/>
      <c r="O17" s="124"/>
    </row>
    <row r="18" spans="1:15" s="46" customFormat="1" ht="11.25" customHeight="1" x14ac:dyDescent="0.2">
      <c r="A18" s="101" t="s">
        <v>38</v>
      </c>
      <c r="B18" s="131" t="s">
        <v>39</v>
      </c>
      <c r="C18" s="131"/>
      <c r="D18" s="19" t="s">
        <v>13</v>
      </c>
      <c r="E18" s="44">
        <v>1903775</v>
      </c>
      <c r="F18" s="45">
        <v>215000</v>
      </c>
      <c r="G18" s="44">
        <v>1903775</v>
      </c>
      <c r="H18" s="45">
        <v>215000</v>
      </c>
      <c r="I18" s="44">
        <f>1280000+420000+115000</f>
        <v>1815000</v>
      </c>
      <c r="J18" s="45">
        <v>236000</v>
      </c>
      <c r="K18" s="132" t="s">
        <v>90</v>
      </c>
      <c r="L18" s="133"/>
      <c r="M18" s="133"/>
      <c r="N18" s="133"/>
      <c r="O18" s="134"/>
    </row>
    <row r="19" spans="1:15" s="3" customFormat="1" ht="10.15" customHeight="1" x14ac:dyDescent="0.2">
      <c r="A19" s="101" t="s">
        <v>40</v>
      </c>
      <c r="B19" s="131" t="s">
        <v>41</v>
      </c>
      <c r="C19" s="131"/>
      <c r="D19" s="19" t="s">
        <v>13</v>
      </c>
      <c r="E19" s="36">
        <v>590000</v>
      </c>
      <c r="F19" s="37">
        <v>70000</v>
      </c>
      <c r="G19" s="36">
        <v>590000</v>
      </c>
      <c r="H19" s="37">
        <v>70000</v>
      </c>
      <c r="I19" s="36">
        <f>440000+140000</f>
        <v>580000</v>
      </c>
      <c r="J19" s="37">
        <v>80000</v>
      </c>
      <c r="K19" s="135"/>
      <c r="L19" s="136"/>
      <c r="M19" s="136"/>
      <c r="N19" s="136"/>
      <c r="O19" s="137"/>
    </row>
    <row r="20" spans="1:15" s="3" customFormat="1" ht="10.15" customHeight="1" x14ac:dyDescent="0.2">
      <c r="A20" s="101" t="s">
        <v>42</v>
      </c>
      <c r="B20" s="131" t="s">
        <v>43</v>
      </c>
      <c r="C20" s="131"/>
      <c r="D20" s="19" t="s">
        <v>13</v>
      </c>
      <c r="E20" s="36">
        <v>51000</v>
      </c>
      <c r="F20" s="37">
        <v>5500</v>
      </c>
      <c r="G20" s="36">
        <v>51000</v>
      </c>
      <c r="H20" s="37">
        <v>5500</v>
      </c>
      <c r="I20" s="36">
        <v>50000</v>
      </c>
      <c r="J20" s="37">
        <v>6000</v>
      </c>
      <c r="K20" s="138"/>
      <c r="L20" s="139"/>
      <c r="M20" s="139"/>
      <c r="N20" s="139"/>
      <c r="O20" s="140"/>
    </row>
    <row r="21" spans="1:15" s="3" customFormat="1" ht="10.15" customHeight="1" x14ac:dyDescent="0.2">
      <c r="A21" s="101" t="s">
        <v>44</v>
      </c>
      <c r="B21" s="121" t="s">
        <v>45</v>
      </c>
      <c r="C21" s="121"/>
      <c r="D21" s="19" t="s">
        <v>13</v>
      </c>
      <c r="E21" s="36">
        <v>3000</v>
      </c>
      <c r="F21" s="37">
        <v>5000</v>
      </c>
      <c r="G21" s="36">
        <v>3000</v>
      </c>
      <c r="H21" s="37">
        <v>5000</v>
      </c>
      <c r="I21" s="36">
        <v>3000</v>
      </c>
      <c r="J21" s="37">
        <v>5000</v>
      </c>
      <c r="K21" s="122"/>
      <c r="L21" s="123"/>
      <c r="M21" s="123"/>
      <c r="N21" s="123"/>
      <c r="O21" s="124"/>
    </row>
    <row r="22" spans="1:15" s="3" customFormat="1" ht="10.15" customHeight="1" x14ac:dyDescent="0.2">
      <c r="A22" s="38" t="s">
        <v>46</v>
      </c>
      <c r="B22" s="47" t="s">
        <v>47</v>
      </c>
      <c r="C22" s="47"/>
      <c r="D22" s="19" t="s">
        <v>13</v>
      </c>
      <c r="E22" s="48"/>
      <c r="F22" s="42"/>
      <c r="G22" s="48"/>
      <c r="H22" s="42"/>
      <c r="I22" s="48"/>
      <c r="J22" s="42"/>
      <c r="K22" s="122"/>
      <c r="L22" s="123"/>
      <c r="M22" s="123"/>
      <c r="N22" s="123"/>
      <c r="O22" s="124"/>
    </row>
    <row r="23" spans="1:15" s="3" customFormat="1" ht="10.15" customHeight="1" x14ac:dyDescent="0.2">
      <c r="A23" s="38" t="s">
        <v>48</v>
      </c>
      <c r="B23" s="47" t="s">
        <v>49</v>
      </c>
      <c r="C23" s="47"/>
      <c r="D23" s="19" t="s">
        <v>13</v>
      </c>
      <c r="E23" s="48"/>
      <c r="F23" s="42"/>
      <c r="G23" s="48"/>
      <c r="H23" s="42"/>
      <c r="I23" s="48"/>
      <c r="J23" s="42"/>
      <c r="K23" s="122"/>
      <c r="L23" s="123"/>
      <c r="M23" s="123"/>
      <c r="N23" s="123"/>
      <c r="O23" s="124"/>
    </row>
    <row r="24" spans="1:15" s="3" customFormat="1" ht="10.15" customHeight="1" x14ac:dyDescent="0.2">
      <c r="A24" s="38" t="s">
        <v>50</v>
      </c>
      <c r="B24" s="47" t="s">
        <v>51</v>
      </c>
      <c r="C24" s="47"/>
      <c r="D24" s="19" t="s">
        <v>13</v>
      </c>
      <c r="E24" s="48">
        <v>3000</v>
      </c>
      <c r="F24" s="42"/>
      <c r="G24" s="48">
        <v>3000</v>
      </c>
      <c r="H24" s="42"/>
      <c r="I24" s="48">
        <v>3000</v>
      </c>
      <c r="J24" s="42"/>
      <c r="K24" s="122"/>
      <c r="L24" s="123"/>
      <c r="M24" s="123"/>
      <c r="N24" s="123"/>
      <c r="O24" s="124"/>
    </row>
    <row r="25" spans="1:15" ht="10.15" customHeight="1" x14ac:dyDescent="0.2">
      <c r="A25" s="101" t="s">
        <v>52</v>
      </c>
      <c r="B25" s="125" t="s">
        <v>53</v>
      </c>
      <c r="C25" s="126"/>
      <c r="D25" s="19" t="s">
        <v>13</v>
      </c>
      <c r="E25" s="36">
        <v>1505000</v>
      </c>
      <c r="F25" s="37">
        <v>30000</v>
      </c>
      <c r="G25" s="36">
        <v>1505000</v>
      </c>
      <c r="H25" s="37">
        <v>30000</v>
      </c>
      <c r="I25" s="36">
        <v>1545000</v>
      </c>
      <c r="J25" s="37">
        <v>35000</v>
      </c>
      <c r="K25" s="122" t="s">
        <v>91</v>
      </c>
      <c r="L25" s="123"/>
      <c r="M25" s="123"/>
      <c r="N25" s="123"/>
      <c r="O25" s="124"/>
    </row>
    <row r="26" spans="1:15" ht="10.15" customHeight="1" x14ac:dyDescent="0.2">
      <c r="A26" s="101" t="s">
        <v>54</v>
      </c>
      <c r="B26" s="99" t="s">
        <v>55</v>
      </c>
      <c r="C26" s="100"/>
      <c r="D26" s="19" t="s">
        <v>13</v>
      </c>
      <c r="E26" s="36">
        <v>5000</v>
      </c>
      <c r="F26" s="37"/>
      <c r="G26" s="36">
        <v>5000</v>
      </c>
      <c r="H26" s="37"/>
      <c r="I26" s="36">
        <v>5000</v>
      </c>
      <c r="J26" s="37"/>
      <c r="K26" s="122"/>
      <c r="L26" s="123"/>
      <c r="M26" s="123"/>
      <c r="N26" s="123"/>
      <c r="O26" s="124"/>
    </row>
    <row r="27" spans="1:15" ht="10.15" customHeight="1" x14ac:dyDescent="0.2">
      <c r="A27" s="101" t="s">
        <v>56</v>
      </c>
      <c r="B27" s="99" t="s">
        <v>57</v>
      </c>
      <c r="C27" s="100"/>
      <c r="D27" s="19" t="s">
        <v>13</v>
      </c>
      <c r="E27" s="36">
        <v>300000</v>
      </c>
      <c r="F27" s="37">
        <v>7000</v>
      </c>
      <c r="G27" s="36">
        <v>300000</v>
      </c>
      <c r="H27" s="37">
        <v>7000</v>
      </c>
      <c r="I27" s="36">
        <v>156000</v>
      </c>
      <c r="J27" s="37">
        <v>7000</v>
      </c>
      <c r="K27" s="122" t="s">
        <v>92</v>
      </c>
      <c r="L27" s="123"/>
      <c r="M27" s="123"/>
      <c r="N27" s="123"/>
      <c r="O27" s="124"/>
    </row>
    <row r="28" spans="1:15" ht="21" customHeight="1" x14ac:dyDescent="0.2">
      <c r="A28" s="38" t="s">
        <v>58</v>
      </c>
      <c r="B28" s="39" t="s">
        <v>59</v>
      </c>
      <c r="C28" s="40"/>
      <c r="D28" s="19" t="s">
        <v>13</v>
      </c>
      <c r="E28" s="36">
        <v>50000</v>
      </c>
      <c r="F28" s="37">
        <v>2500</v>
      </c>
      <c r="G28" s="36">
        <v>50000</v>
      </c>
      <c r="H28" s="37">
        <v>2500</v>
      </c>
      <c r="I28" s="36">
        <v>50000</v>
      </c>
      <c r="J28" s="37"/>
      <c r="K28" s="122" t="s">
        <v>93</v>
      </c>
      <c r="L28" s="123"/>
      <c r="M28" s="123"/>
      <c r="N28" s="123"/>
      <c r="O28" s="124"/>
    </row>
    <row r="29" spans="1:15" ht="10.15" customHeight="1" x14ac:dyDescent="0.2">
      <c r="A29" s="101" t="s">
        <v>60</v>
      </c>
      <c r="B29" s="39" t="s">
        <v>61</v>
      </c>
      <c r="C29" s="40"/>
      <c r="D29" s="19" t="s">
        <v>13</v>
      </c>
      <c r="E29" s="36"/>
      <c r="F29" s="37"/>
      <c r="G29" s="36"/>
      <c r="H29" s="37"/>
      <c r="I29" s="36"/>
      <c r="J29" s="37"/>
      <c r="K29" s="49"/>
      <c r="L29" s="49"/>
      <c r="M29" s="49"/>
      <c r="N29" s="49"/>
      <c r="O29" s="50"/>
    </row>
    <row r="30" spans="1:15" ht="10.15" customHeight="1" x14ac:dyDescent="0.2">
      <c r="A30" s="101" t="s">
        <v>62</v>
      </c>
      <c r="B30" s="39" t="s">
        <v>63</v>
      </c>
      <c r="C30" s="40"/>
      <c r="D30" s="19" t="s">
        <v>13</v>
      </c>
      <c r="E30" s="36"/>
      <c r="F30" s="37"/>
      <c r="G30" s="36"/>
      <c r="H30" s="37"/>
      <c r="I30" s="36"/>
      <c r="J30" s="37"/>
      <c r="K30" s="49"/>
      <c r="L30" s="49"/>
      <c r="M30" s="49"/>
      <c r="N30" s="49"/>
      <c r="O30" s="50"/>
    </row>
    <row r="31" spans="1:15" ht="10.15" customHeight="1" x14ac:dyDescent="0.2">
      <c r="A31" s="101" t="s">
        <v>64</v>
      </c>
      <c r="B31" s="39" t="s">
        <v>65</v>
      </c>
      <c r="C31" s="40"/>
      <c r="D31" s="19" t="s">
        <v>13</v>
      </c>
      <c r="E31" s="36"/>
      <c r="F31" s="37"/>
      <c r="G31" s="36"/>
      <c r="H31" s="37"/>
      <c r="I31" s="36"/>
      <c r="J31" s="37"/>
      <c r="K31" s="49"/>
      <c r="L31" s="49"/>
      <c r="M31" s="49"/>
      <c r="N31" s="49"/>
      <c r="O31" s="50"/>
    </row>
    <row r="32" spans="1:15" s="3" customFormat="1" ht="10.15" customHeight="1" x14ac:dyDescent="0.2">
      <c r="A32" s="25" t="s">
        <v>66</v>
      </c>
      <c r="B32" s="105" t="s">
        <v>67</v>
      </c>
      <c r="C32" s="106"/>
      <c r="D32" s="52" t="s">
        <v>13</v>
      </c>
      <c r="E32" s="30">
        <f>E5-E10</f>
        <v>0</v>
      </c>
      <c r="F32" s="30">
        <f t="shared" ref="F32:J32" si="2">F5-F10</f>
        <v>182900</v>
      </c>
      <c r="G32" s="30">
        <f t="shared" si="2"/>
        <v>0</v>
      </c>
      <c r="H32" s="30">
        <f t="shared" si="2"/>
        <v>182900</v>
      </c>
      <c r="I32" s="30">
        <f t="shared" si="2"/>
        <v>0</v>
      </c>
      <c r="J32" s="16">
        <f t="shared" si="2"/>
        <v>245900</v>
      </c>
      <c r="K32" s="31"/>
      <c r="L32" s="31"/>
      <c r="M32" s="31"/>
      <c r="N32" s="31"/>
      <c r="O32" s="32"/>
    </row>
    <row r="33" spans="1:15" s="60" customFormat="1" ht="10.15" customHeight="1" x14ac:dyDescent="0.2">
      <c r="A33" s="53" t="s">
        <v>68</v>
      </c>
      <c r="B33" s="127" t="s">
        <v>69</v>
      </c>
      <c r="C33" s="128"/>
      <c r="D33" s="54" t="s">
        <v>13</v>
      </c>
      <c r="E33" s="55">
        <v>26000</v>
      </c>
      <c r="F33" s="56">
        <v>12000</v>
      </c>
      <c r="G33" s="55">
        <v>30958</v>
      </c>
      <c r="H33" s="56">
        <v>14031</v>
      </c>
      <c r="I33" s="55">
        <v>13000</v>
      </c>
      <c r="J33" s="56">
        <v>15000</v>
      </c>
      <c r="K33" s="57"/>
      <c r="L33" s="58"/>
      <c r="M33" s="58"/>
      <c r="N33" s="58"/>
      <c r="O33" s="59"/>
    </row>
    <row r="34" spans="1:15" s="66" customFormat="1" ht="10.15" customHeight="1" x14ac:dyDescent="0.2">
      <c r="A34" s="61" t="s">
        <v>70</v>
      </c>
      <c r="B34" s="129" t="s">
        <v>71</v>
      </c>
      <c r="C34" s="130"/>
      <c r="D34" s="61" t="s">
        <v>72</v>
      </c>
      <c r="E34" s="62">
        <v>9</v>
      </c>
      <c r="F34" s="63">
        <v>1</v>
      </c>
      <c r="G34" s="62">
        <v>3.5</v>
      </c>
      <c r="H34" s="63">
        <v>0.74</v>
      </c>
      <c r="I34" s="62">
        <v>3.97</v>
      </c>
      <c r="J34" s="63">
        <v>0.79</v>
      </c>
      <c r="K34" s="64"/>
      <c r="L34" s="64"/>
      <c r="M34" s="64"/>
      <c r="N34" s="64"/>
      <c r="O34" s="65"/>
    </row>
    <row r="35" spans="1:15" s="60" customFormat="1" ht="10.15" customHeight="1" x14ac:dyDescent="0.2">
      <c r="A35" s="67" t="s">
        <v>73</v>
      </c>
      <c r="B35" s="119" t="s">
        <v>74</v>
      </c>
      <c r="C35" s="120"/>
      <c r="D35" s="68" t="s">
        <v>72</v>
      </c>
      <c r="E35" s="69">
        <v>11</v>
      </c>
      <c r="F35" s="70">
        <v>18</v>
      </c>
      <c r="G35" s="69">
        <v>11</v>
      </c>
      <c r="H35" s="70">
        <v>18</v>
      </c>
      <c r="I35" s="69">
        <v>10</v>
      </c>
      <c r="J35" s="70">
        <v>18</v>
      </c>
      <c r="K35" s="71"/>
      <c r="L35" s="71"/>
      <c r="M35" s="71"/>
      <c r="N35" s="71"/>
      <c r="O35" s="72"/>
    </row>
    <row r="37" spans="1:15" s="76" customFormat="1" ht="9.75" x14ac:dyDescent="0.2">
      <c r="A37" s="73" t="s">
        <v>75</v>
      </c>
      <c r="B37" s="73"/>
      <c r="C37" s="73"/>
      <c r="D37" s="74"/>
      <c r="E37" s="75"/>
      <c r="G37" s="75"/>
      <c r="I37" s="75"/>
    </row>
    <row r="39" spans="1:15" ht="9.75" x14ac:dyDescent="0.2">
      <c r="A39" s="115" t="s">
        <v>76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6" t="s">
        <v>77</v>
      </c>
      <c r="M39" s="116"/>
      <c r="N39" s="116" t="s">
        <v>78</v>
      </c>
      <c r="O39" s="116"/>
    </row>
    <row r="40" spans="1:15" x14ac:dyDescent="0.15">
      <c r="A40" s="112" t="s">
        <v>94</v>
      </c>
      <c r="B40" s="109"/>
      <c r="C40" s="109"/>
      <c r="D40" s="113"/>
      <c r="E40" s="114"/>
      <c r="F40" s="110"/>
      <c r="G40" s="114"/>
      <c r="H40" s="110"/>
      <c r="I40" s="114"/>
      <c r="J40" s="110"/>
      <c r="K40" s="110"/>
      <c r="L40" s="80"/>
      <c r="M40" s="81">
        <v>104.4</v>
      </c>
      <c r="N40" s="111"/>
      <c r="O40" s="81">
        <v>320</v>
      </c>
    </row>
    <row r="41" spans="1:15" x14ac:dyDescent="0.15">
      <c r="A41" s="92" t="s">
        <v>95</v>
      </c>
      <c r="L41" s="84"/>
      <c r="M41" s="83">
        <v>31.36</v>
      </c>
      <c r="N41" s="82"/>
      <c r="O41" s="83">
        <v>220</v>
      </c>
    </row>
    <row r="42" spans="1:15" x14ac:dyDescent="0.15">
      <c r="A42" s="92" t="s">
        <v>96</v>
      </c>
      <c r="L42" s="84"/>
      <c r="M42" s="83">
        <v>31.36</v>
      </c>
      <c r="N42" s="82"/>
      <c r="O42" s="83">
        <v>150</v>
      </c>
    </row>
    <row r="43" spans="1:15" x14ac:dyDescent="0.15">
      <c r="A43" s="92" t="s">
        <v>97</v>
      </c>
      <c r="L43" s="84"/>
      <c r="M43" s="83">
        <v>31.36</v>
      </c>
      <c r="N43" s="82"/>
      <c r="O43" s="83">
        <v>50</v>
      </c>
    </row>
    <row r="44" spans="1:15" x14ac:dyDescent="0.15">
      <c r="A44" s="92" t="s">
        <v>98</v>
      </c>
      <c r="L44" s="84"/>
      <c r="M44" s="83">
        <v>425</v>
      </c>
      <c r="N44" s="82"/>
      <c r="O44" s="83">
        <v>600</v>
      </c>
    </row>
    <row r="45" spans="1:15" x14ac:dyDescent="0.15">
      <c r="A45" s="92" t="s">
        <v>99</v>
      </c>
      <c r="L45" s="84"/>
      <c r="M45" s="83">
        <v>24.36</v>
      </c>
      <c r="N45" s="82"/>
      <c r="O45" s="83">
        <v>220</v>
      </c>
    </row>
    <row r="46" spans="1:15" x14ac:dyDescent="0.15">
      <c r="A46" s="92" t="s">
        <v>100</v>
      </c>
      <c r="L46" s="84"/>
      <c r="M46" s="83">
        <v>47.52</v>
      </c>
      <c r="N46" s="82"/>
      <c r="O46" s="83">
        <v>220</v>
      </c>
    </row>
    <row r="47" spans="1:15" x14ac:dyDescent="0.15">
      <c r="A47" s="92" t="s">
        <v>101</v>
      </c>
      <c r="L47" s="84"/>
      <c r="M47" s="83">
        <v>83.11</v>
      </c>
      <c r="N47" s="82"/>
      <c r="O47" s="83">
        <v>85</v>
      </c>
    </row>
    <row r="48" spans="1:15" x14ac:dyDescent="0.15">
      <c r="A48" s="95" t="s">
        <v>102</v>
      </c>
      <c r="B48" s="86"/>
      <c r="C48" s="86"/>
      <c r="D48" s="87"/>
      <c r="E48" s="88"/>
      <c r="F48" s="85"/>
      <c r="G48" s="88"/>
      <c r="H48" s="85"/>
      <c r="I48" s="88"/>
      <c r="J48" s="85"/>
      <c r="K48" s="85"/>
      <c r="L48" s="89"/>
      <c r="M48" s="90">
        <v>14.19</v>
      </c>
      <c r="N48" s="91"/>
      <c r="O48" s="90">
        <v>50</v>
      </c>
    </row>
    <row r="50" spans="1:15" s="76" customFormat="1" ht="9.75" x14ac:dyDescent="0.2">
      <c r="A50" s="73" t="s">
        <v>79</v>
      </c>
      <c r="B50" s="73"/>
      <c r="C50" s="73"/>
      <c r="D50" s="74"/>
      <c r="E50" s="75"/>
      <c r="G50" s="75"/>
      <c r="I50" s="75"/>
    </row>
    <row r="52" spans="1:15" ht="9.75" x14ac:dyDescent="0.2">
      <c r="A52" s="117" t="s">
        <v>80</v>
      </c>
      <c r="B52" s="117"/>
      <c r="C52" s="117"/>
      <c r="D52" s="117"/>
      <c r="E52" s="117"/>
      <c r="F52" s="117"/>
      <c r="G52" s="117"/>
      <c r="H52" s="117"/>
      <c r="I52" s="117"/>
      <c r="J52" s="117"/>
      <c r="K52" s="117"/>
      <c r="L52" s="118" t="s">
        <v>77</v>
      </c>
      <c r="M52" s="118"/>
      <c r="N52" s="118" t="s">
        <v>81</v>
      </c>
      <c r="O52" s="118"/>
    </row>
    <row r="53" spans="1:15" x14ac:dyDescent="0.15">
      <c r="A53" s="96" t="s">
        <v>103</v>
      </c>
      <c r="B53" s="93"/>
      <c r="C53" s="93"/>
      <c r="D53" s="93"/>
      <c r="E53" s="93"/>
      <c r="F53" s="93"/>
      <c r="G53" s="93"/>
      <c r="H53" s="93"/>
      <c r="I53" s="93"/>
      <c r="J53" s="93"/>
      <c r="K53" s="93"/>
      <c r="L53" s="94"/>
      <c r="M53" s="81">
        <v>65</v>
      </c>
      <c r="N53" s="97"/>
      <c r="O53" s="108">
        <v>36</v>
      </c>
    </row>
    <row r="54" spans="1:15" x14ac:dyDescent="0.15">
      <c r="A54" s="92" t="s">
        <v>104</v>
      </c>
      <c r="L54" s="84"/>
      <c r="M54" s="83">
        <v>72</v>
      </c>
      <c r="N54" s="82"/>
      <c r="O54" s="83">
        <v>43</v>
      </c>
    </row>
    <row r="55" spans="1:15" x14ac:dyDescent="0.15">
      <c r="A55" s="92" t="s">
        <v>105</v>
      </c>
      <c r="L55" s="84"/>
      <c r="M55" s="83">
        <v>53</v>
      </c>
      <c r="N55" s="82"/>
      <c r="O55" s="83">
        <v>24</v>
      </c>
    </row>
    <row r="56" spans="1:15" x14ac:dyDescent="0.15">
      <c r="A56" s="92" t="s">
        <v>106</v>
      </c>
      <c r="L56" s="84"/>
      <c r="M56" s="83">
        <v>56</v>
      </c>
      <c r="N56" s="82"/>
      <c r="O56" s="83">
        <v>27</v>
      </c>
    </row>
    <row r="57" spans="1:15" x14ac:dyDescent="0.15">
      <c r="A57" s="92" t="s">
        <v>107</v>
      </c>
      <c r="L57" s="84"/>
      <c r="M57" s="83">
        <v>63</v>
      </c>
      <c r="N57" s="82"/>
      <c r="O57" s="83">
        <v>34</v>
      </c>
    </row>
    <row r="58" spans="1:15" x14ac:dyDescent="0.15">
      <c r="A58" s="92" t="s">
        <v>108</v>
      </c>
      <c r="L58" s="84"/>
      <c r="M58" s="83">
        <v>63</v>
      </c>
      <c r="N58" s="82"/>
      <c r="O58" s="83">
        <v>34</v>
      </c>
    </row>
    <row r="59" spans="1:15" x14ac:dyDescent="0.15">
      <c r="A59" s="92" t="s">
        <v>109</v>
      </c>
      <c r="L59" s="84"/>
      <c r="M59" s="83">
        <v>47</v>
      </c>
      <c r="N59" s="82"/>
      <c r="O59" s="83">
        <v>49</v>
      </c>
    </row>
    <row r="60" spans="1:15" x14ac:dyDescent="0.15">
      <c r="A60" s="92" t="s">
        <v>110</v>
      </c>
      <c r="L60" s="84"/>
      <c r="M60" s="83">
        <v>54</v>
      </c>
      <c r="N60" s="82"/>
      <c r="O60" s="83">
        <v>56</v>
      </c>
    </row>
    <row r="61" spans="1:15" x14ac:dyDescent="0.15">
      <c r="A61" s="92" t="s">
        <v>111</v>
      </c>
      <c r="L61" s="84"/>
      <c r="M61" s="83">
        <v>66</v>
      </c>
      <c r="N61" s="82"/>
      <c r="O61" s="83">
        <v>68</v>
      </c>
    </row>
    <row r="62" spans="1:15" x14ac:dyDescent="0.15">
      <c r="A62" s="92" t="s">
        <v>112</v>
      </c>
      <c r="L62" s="84"/>
      <c r="M62" s="83">
        <v>73</v>
      </c>
      <c r="N62" s="82"/>
      <c r="O62" s="83">
        <v>75</v>
      </c>
    </row>
    <row r="63" spans="1:15" x14ac:dyDescent="0.15">
      <c r="A63" s="92" t="s">
        <v>113</v>
      </c>
      <c r="L63" s="84"/>
      <c r="M63" s="83">
        <v>63</v>
      </c>
      <c r="N63" s="82"/>
      <c r="O63" s="83">
        <v>65</v>
      </c>
    </row>
    <row r="64" spans="1:15" x14ac:dyDescent="0.15">
      <c r="A64" s="92" t="s">
        <v>114</v>
      </c>
      <c r="L64" s="84"/>
      <c r="M64" s="83">
        <v>64</v>
      </c>
      <c r="N64" s="82"/>
      <c r="O64" s="83">
        <v>64</v>
      </c>
    </row>
    <row r="65" spans="1:15" x14ac:dyDescent="0.15">
      <c r="A65" s="95" t="s">
        <v>115</v>
      </c>
      <c r="B65" s="86"/>
      <c r="C65" s="86"/>
      <c r="D65" s="87"/>
      <c r="E65" s="88"/>
      <c r="F65" s="85"/>
      <c r="G65" s="88"/>
      <c r="H65" s="85"/>
      <c r="I65" s="88"/>
      <c r="J65" s="85"/>
      <c r="K65" s="85"/>
      <c r="L65" s="89"/>
      <c r="M65" s="90">
        <v>64</v>
      </c>
      <c r="N65" s="91"/>
      <c r="O65" s="90">
        <v>66</v>
      </c>
    </row>
  </sheetData>
  <mergeCells count="47">
    <mergeCell ref="B10:C10"/>
    <mergeCell ref="A1:O1"/>
    <mergeCell ref="E3:F3"/>
    <mergeCell ref="G3:H3"/>
    <mergeCell ref="I3:J3"/>
    <mergeCell ref="K4:O4"/>
    <mergeCell ref="B5:C5"/>
    <mergeCell ref="B6:C6"/>
    <mergeCell ref="K6:O7"/>
    <mergeCell ref="B7:C7"/>
    <mergeCell ref="K8:O8"/>
    <mergeCell ref="B9:C9"/>
    <mergeCell ref="B18:C18"/>
    <mergeCell ref="K18:O20"/>
    <mergeCell ref="B19:C19"/>
    <mergeCell ref="B20:C20"/>
    <mergeCell ref="B11:C11"/>
    <mergeCell ref="K11:O11"/>
    <mergeCell ref="B12:C12"/>
    <mergeCell ref="K12:O12"/>
    <mergeCell ref="K13:O13"/>
    <mergeCell ref="B14:C14"/>
    <mergeCell ref="K14:O14"/>
    <mergeCell ref="B15:C15"/>
    <mergeCell ref="K15:O15"/>
    <mergeCell ref="K16:O16"/>
    <mergeCell ref="B17:C17"/>
    <mergeCell ref="K17:O17"/>
    <mergeCell ref="B35:C35"/>
    <mergeCell ref="B21:C21"/>
    <mergeCell ref="K21:O21"/>
    <mergeCell ref="K22:O22"/>
    <mergeCell ref="K23:O23"/>
    <mergeCell ref="K24:O24"/>
    <mergeCell ref="B25:C25"/>
    <mergeCell ref="K25:O25"/>
    <mergeCell ref="K26:O26"/>
    <mergeCell ref="K27:O27"/>
    <mergeCell ref="K28:O28"/>
    <mergeCell ref="B33:C33"/>
    <mergeCell ref="B34:C34"/>
    <mergeCell ref="A39:K39"/>
    <mergeCell ref="L39:M39"/>
    <mergeCell ref="N39:O39"/>
    <mergeCell ref="A52:K52"/>
    <mergeCell ref="L52:M52"/>
    <mergeCell ref="N52:O52"/>
  </mergeCells>
  <pageMargins left="0.23622047244094491" right="3.937007874015748E-2" top="0.35433070866141736" bottom="0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ZŠ PV, ul. Dr. Horáka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Maděrková Romana</dc:creator>
  <cp:lastModifiedBy>Admin</cp:lastModifiedBy>
  <dcterms:created xsi:type="dcterms:W3CDTF">2020-10-02T07:54:04Z</dcterms:created>
  <dcterms:modified xsi:type="dcterms:W3CDTF">2020-11-27T09:15:53Z</dcterms:modified>
</cp:coreProperties>
</file>